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60" windowWidth="19440" windowHeight="12180"/>
  </bookViews>
  <sheets>
    <sheet name="Форма 1" sheetId="5" r:id="rId1"/>
    <sheet name="Коды программ" sheetId="4" r:id="rId2"/>
  </sheets>
  <externalReferences>
    <externalReference r:id="rId3"/>
  </externalReferenc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9" i="5" l="1"/>
  <c r="AH18" i="5"/>
  <c r="AH20" i="5"/>
  <c r="D17" i="5" l="1"/>
  <c r="D18" i="5"/>
  <c r="D19" i="5"/>
  <c r="D20" i="5"/>
  <c r="H14" i="5" l="1"/>
  <c r="I14" i="5"/>
  <c r="J14" i="5"/>
  <c r="K14" i="5"/>
  <c r="L14" i="5"/>
  <c r="M14" i="5"/>
  <c r="N14" i="5"/>
  <c r="O14" i="5"/>
  <c r="P14" i="5"/>
  <c r="Q14" i="5"/>
  <c r="R14" i="5"/>
  <c r="S14" i="5"/>
  <c r="T14" i="5"/>
  <c r="U14" i="5"/>
  <c r="V14" i="5"/>
  <c r="W14" i="5"/>
  <c r="X14" i="5"/>
  <c r="Y14" i="5"/>
  <c r="Z14" i="5"/>
  <c r="AA14" i="5"/>
  <c r="AB14" i="5"/>
  <c r="AC14" i="5"/>
  <c r="AD14" i="5"/>
  <c r="AE14" i="5"/>
  <c r="AF14" i="5"/>
  <c r="AG14" i="5"/>
  <c r="G14" i="5"/>
  <c r="F1" i="5" l="1"/>
  <c r="AH23" i="5"/>
  <c r="D23" i="5"/>
  <c r="AH22" i="5"/>
  <c r="D22" i="5"/>
  <c r="AH21" i="5"/>
  <c r="D21" i="5"/>
  <c r="AH17" i="5"/>
  <c r="AH16" i="5"/>
  <c r="D16" i="5"/>
  <c r="AH15" i="5"/>
  <c r="D15" i="5"/>
  <c r="AH14" i="5"/>
  <c r="D14" i="5"/>
  <c r="AH13" i="5"/>
  <c r="D13" i="5"/>
  <c r="AH12" i="5"/>
  <c r="D12" i="5"/>
  <c r="AH11" i="5"/>
  <c r="D11" i="5"/>
  <c r="AH10" i="5"/>
  <c r="D10" i="5"/>
  <c r="AH9" i="5"/>
  <c r="D9" i="5"/>
</calcChain>
</file>

<file path=xl/sharedStrings.xml><?xml version="1.0" encoding="utf-8"?>
<sst xmlns="http://schemas.openxmlformats.org/spreadsheetml/2006/main" count="1419" uniqueCount="1358">
  <si>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</si>
  <si>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</si>
  <si>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</si>
  <si>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</si>
  <si>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</si>
  <si>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</si>
  <si>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</si>
  <si>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</si>
  <si>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</si>
  <si>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</si>
  <si>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</si>
  <si>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</si>
  <si>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</si>
  <si>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</si>
  <si>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</si>
  <si>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</si>
  <si>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</si>
  <si>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</si>
  <si>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</si>
  <si>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</si>
  <si>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</si>
  <si>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</si>
  <si>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</si>
  <si>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</si>
  <si>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</si>
  <si>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</si>
  <si>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</si>
  <si>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</si>
  <si>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</si>
  <si>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</si>
  <si>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</si>
  <si>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</si>
  <si>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</si>
  <si>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</si>
  <si>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</si>
  <si>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</si>
  <si>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</si>
  <si>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</si>
  <si>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</si>
  <si>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</si>
  <si>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</si>
  <si>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</si>
  <si>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</si>
  <si>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</si>
  <si>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</si>
  <si>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</si>
  <si>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</si>
  <si>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</si>
  <si>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</si>
  <si>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</si>
  <si>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</si>
  <si>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</si>
  <si>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</si>
  <si>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</si>
  <si>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</si>
  <si>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</si>
  <si>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</si>
  <si>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</si>
  <si>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</si>
  <si>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</si>
  <si>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</si>
  <si>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</si>
  <si>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</si>
  <si>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</si>
  <si>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</si>
  <si>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</si>
  <si>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</si>
  <si>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</si>
  <si>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</si>
  <si>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</si>
  <si>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</si>
  <si>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</si>
  <si>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</si>
  <si>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</si>
  <si>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</si>
  <si>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</si>
  <si>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</si>
  <si>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</si>
  <si>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</si>
  <si>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</si>
  <si>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</si>
  <si>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</si>
  <si>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</si>
  <si>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</si>
  <si>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</si>
  <si>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</si>
  <si>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</si>
  <si>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</si>
  <si>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</si>
  <si>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</si>
  <si>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</si>
  <si>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</si>
  <si>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</si>
  <si>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</si>
  <si>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</si>
  <si>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</si>
  <si>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</si>
  <si>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</si>
  <si>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</si>
  <si>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</si>
  <si>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</si>
  <si>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</si>
  <si>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</si>
  <si>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</si>
  <si>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</si>
  <si>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</si>
  <si>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</si>
  <si>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</si>
  <si>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</si>
  <si>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</si>
  <si>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</si>
  <si>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</si>
  <si>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</si>
  <si>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</si>
  <si>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</si>
  <si>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</si>
  <si>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</si>
  <si>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</si>
  <si>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</si>
  <si>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</si>
  <si>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</si>
  <si>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</si>
  <si>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</si>
  <si>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</si>
  <si>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</si>
  <si>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</si>
  <si>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</si>
  <si>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</si>
  <si>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</si>
  <si>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</si>
  <si>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</si>
  <si>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</si>
  <si>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</si>
  <si>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</si>
  <si>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</si>
  <si>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</si>
  <si>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</si>
  <si>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</si>
  <si>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</si>
  <si>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</si>
  <si>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</si>
  <si>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</si>
  <si>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</si>
  <si>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</si>
  <si>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</si>
  <si>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</si>
  <si>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</si>
  <si>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</si>
  <si>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</si>
  <si>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</si>
  <si>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</si>
  <si>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</si>
  <si>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</si>
  <si>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</si>
  <si>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</si>
  <si>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</si>
  <si>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</si>
  <si>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</si>
  <si>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</si>
  <si>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</si>
  <si>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</si>
  <si>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</si>
  <si>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</si>
  <si>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</si>
  <si>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</si>
  <si>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</si>
  <si>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</si>
  <si>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</si>
  <si>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</si>
  <si>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</si>
  <si>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</si>
  <si>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</si>
  <si>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</si>
  <si>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</si>
  <si>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</si>
  <si>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</si>
  <si>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</si>
  <si>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</si>
  <si>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</si>
  <si>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</si>
  <si>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</si>
  <si>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</si>
  <si>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</si>
  <si>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</si>
  <si>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</si>
  <si>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</si>
  <si>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</si>
  <si>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</si>
  <si>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</si>
  <si>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</si>
  <si>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</si>
  <si>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</si>
  <si>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</si>
  <si>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</si>
  <si>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</si>
  <si>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</si>
  <si>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</si>
  <si>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</si>
  <si>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</si>
  <si>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</si>
  <si>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</si>
  <si>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</si>
  <si>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</si>
  <si>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</si>
  <si>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</si>
  <si>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</si>
  <si>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</si>
  <si>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</si>
  <si>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</si>
  <si>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</si>
  <si>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</si>
  <si>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</si>
  <si>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</si>
  <si>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</si>
  <si>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</si>
  <si>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</si>
  <si>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</si>
  <si>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</si>
  <si>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</si>
  <si>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</si>
  <si>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</si>
  <si>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</si>
  <si>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</si>
  <si>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</si>
  <si>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</si>
  <si>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</si>
  <si>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</si>
  <si>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</si>
  <si>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</si>
  <si>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</si>
  <si>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</si>
  <si>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</si>
  <si>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</si>
  <si>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</si>
  <si>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</si>
  <si>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</si>
  <si>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</si>
  <si>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</si>
  <si>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</si>
  <si>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</si>
  <si>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</si>
  <si>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</si>
  <si>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</si>
  <si>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</si>
  <si>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</si>
  <si>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</si>
  <si>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</si>
  <si>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</si>
  <si>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</si>
  <si>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</si>
  <si>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</si>
  <si>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</si>
  <si>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</si>
  <si>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</si>
  <si>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</si>
  <si>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</si>
  <si>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</si>
  <si>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</si>
  <si>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</si>
  <si>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</si>
  <si>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</si>
  <si>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</si>
  <si>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</si>
  <si>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</si>
  <si>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</si>
  <si>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</si>
  <si>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</si>
  <si>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</si>
  <si>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</si>
  <si>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</si>
  <si>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</si>
  <si>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</si>
  <si>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</si>
  <si>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</si>
  <si>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</si>
  <si>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</si>
  <si>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</si>
  <si>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</si>
  <si>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</si>
  <si>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</si>
  <si>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</si>
  <si>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</si>
  <si>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</si>
  <si>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</si>
  <si>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</si>
  <si>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</si>
  <si>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</si>
  <si>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</si>
  <si>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</si>
  <si>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</si>
  <si>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</si>
  <si>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</si>
  <si>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</si>
  <si>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</si>
  <si>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</si>
  <si>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</si>
  <si>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</si>
  <si>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</si>
  <si>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</si>
  <si>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</si>
  <si>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</si>
  <si>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</si>
  <si>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</si>
  <si>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</si>
  <si>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</si>
  <si>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</si>
  <si>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</si>
  <si>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</si>
  <si>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</si>
  <si>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</si>
  <si>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</si>
  <si>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</si>
  <si>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</si>
  <si>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</si>
  <si>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</si>
  <si>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</si>
  <si>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</si>
  <si>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</si>
  <si>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</si>
  <si>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</si>
  <si>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</si>
  <si>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</si>
  <si>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</si>
  <si>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</si>
  <si>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</si>
  <si>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</si>
  <si>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</si>
  <si>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</si>
  <si>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</si>
  <si>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</si>
  <si>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</si>
  <si>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</si>
  <si>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</si>
  <si>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</si>
  <si>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</si>
  <si>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</si>
  <si>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</si>
  <si>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</si>
  <si>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</si>
  <si>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</si>
  <si>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</si>
  <si>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</si>
  <si>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</si>
  <si>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</si>
  <si>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</si>
  <si>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</si>
  <si>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</si>
  <si>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</si>
  <si>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</si>
  <si>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</si>
  <si>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</si>
  <si>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</si>
  <si>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</si>
  <si>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</si>
  <si>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</si>
  <si>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</si>
  <si>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</si>
  <si>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</si>
  <si>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</si>
  <si>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</si>
  <si>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</si>
  <si>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</si>
  <si>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</si>
  <si>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</si>
  <si>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</si>
  <si>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</si>
  <si>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</si>
  <si>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</si>
  <si>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</si>
  <si>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</si>
  <si>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</si>
  <si>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</si>
  <si>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</si>
  <si>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</si>
  <si>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</si>
  <si>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</si>
  <si>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</si>
  <si>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</si>
  <si>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</si>
  <si>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</si>
  <si>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</si>
  <si>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</si>
  <si>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</si>
  <si>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</si>
  <si>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</si>
  <si>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</si>
  <si>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</si>
  <si>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</si>
  <si>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</si>
  <si>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</si>
  <si>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</si>
  <si>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</si>
  <si>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</si>
  <si>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</si>
  <si>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</si>
  <si>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</si>
  <si>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</si>
  <si>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</si>
  <si>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</si>
  <si>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</si>
  <si>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</si>
  <si>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</si>
  <si>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</si>
  <si>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</si>
  <si>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</si>
  <si>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</si>
  <si>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</si>
  <si>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</si>
  <si>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</si>
  <si>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</si>
  <si>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</si>
  <si>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</si>
  <si>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</si>
  <si>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</si>
  <si>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</si>
  <si>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</si>
  <si>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</si>
  <si>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</si>
  <si>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</si>
  <si>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</si>
  <si>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</si>
  <si>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</si>
  <si>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</si>
  <si>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</si>
  <si>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</si>
  <si>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</si>
  <si>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</si>
  <si>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</si>
  <si>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</si>
  <si>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</si>
  <si>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</si>
  <si>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</si>
  <si>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</si>
  <si>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</si>
  <si>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</si>
  <si>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</si>
  <si>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</si>
  <si>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</si>
  <si>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</si>
  <si>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</si>
  <si>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</si>
  <si>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</si>
  <si>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</si>
  <si>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</si>
  <si>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</si>
  <si>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</si>
  <si>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</si>
  <si>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</si>
  <si>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</si>
  <si>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</si>
  <si>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</si>
  <si>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</si>
  <si>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</si>
  <si>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</si>
  <si>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</si>
  <si>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</si>
  <si>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</si>
  <si>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</si>
  <si>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</si>
  <si>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</si>
  <si>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</si>
  <si>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</si>
  <si>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</si>
  <si>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</si>
  <si>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</si>
  <si>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</si>
  <si>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</si>
  <si>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</si>
  <si>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</si>
  <si>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</si>
  <si>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</si>
  <si>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</si>
  <si>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</si>
  <si>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</si>
  <si>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</si>
  <si>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</si>
  <si>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</si>
  <si>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</si>
  <si>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</si>
  <si>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</si>
  <si>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</si>
  <si>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</si>
  <si>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</si>
  <si>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</si>
  <si>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</si>
  <si>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</si>
  <si>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</si>
  <si>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</si>
  <si>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</si>
  <si>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</si>
  <si>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</si>
  <si>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</si>
  <si>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</si>
  <si>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</si>
  <si>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</si>
  <si>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</si>
  <si>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</si>
  <si>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</si>
  <si>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</si>
  <si>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</si>
  <si>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</si>
  <si>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</si>
  <si>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</si>
  <si>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</si>
  <si>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</si>
  <si>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</si>
  <si>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</si>
  <si>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</si>
  <si>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</si>
  <si>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</si>
  <si>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</si>
  <si>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</si>
  <si>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</si>
  <si>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</si>
  <si>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</si>
  <si>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</si>
  <si>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</si>
  <si>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</si>
  <si>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</si>
  <si>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</si>
  <si>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</si>
  <si>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</si>
  <si>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</si>
  <si>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</si>
  <si>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</si>
  <si>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</si>
  <si>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</si>
  <si>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</si>
  <si>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</si>
  <si>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</si>
  <si>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</si>
  <si>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</si>
  <si>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</si>
  <si>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</si>
  <si>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</si>
  <si>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</si>
  <si>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</si>
  <si>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</si>
  <si>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</si>
  <si>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</si>
  <si>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</si>
  <si>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</si>
  <si>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</si>
  <si>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</si>
  <si>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</si>
  <si>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</si>
  <si>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</si>
  <si>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</si>
  <si>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</si>
  <si>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</si>
  <si>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</si>
  <si>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</si>
  <si>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</si>
  <si>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</si>
  <si>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</si>
  <si>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</si>
  <si>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</si>
  <si>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</si>
  <si>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</si>
  <si>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</si>
  <si>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</si>
  <si>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</si>
  <si>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</si>
  <si>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</si>
  <si>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</si>
  <si>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</si>
  <si>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</si>
  <si>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</si>
  <si>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</si>
  <si>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</si>
  <si>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</si>
  <si>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</si>
  <si>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</si>
  <si>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</si>
  <si>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</si>
  <si>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</si>
  <si>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</si>
  <si>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</si>
  <si>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</si>
  <si>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</si>
  <si>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</si>
  <si>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</si>
  <si>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</si>
  <si>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</si>
  <si>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</si>
  <si>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</si>
  <si>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</si>
  <si>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</si>
  <si>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</si>
  <si>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</si>
  <si>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</si>
  <si>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</si>
  <si>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</si>
  <si>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</si>
  <si>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</si>
  <si>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</si>
  <si>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</si>
  <si>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</si>
  <si>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</si>
  <si>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</si>
  <si>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</si>
  <si>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</si>
  <si>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</si>
  <si>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</si>
  <si>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</si>
  <si>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</si>
  <si>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</si>
  <si>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</si>
  <si>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</si>
  <si>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</si>
  <si>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</si>
  <si>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</si>
  <si>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</si>
  <si>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</si>
  <si>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</si>
  <si>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</si>
  <si>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</si>
  <si>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</si>
  <si>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</si>
  <si>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</si>
  <si>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</si>
  <si>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</si>
  <si>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</si>
  <si>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</si>
  <si>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</si>
  <si>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</si>
  <si>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</si>
  <si>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</si>
  <si>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</si>
  <si>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</si>
  <si>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</si>
  <si>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</si>
  <si>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</si>
  <si>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</si>
  <si>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</si>
  <si>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</si>
  <si>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</si>
  <si>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</si>
  <si>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</si>
  <si>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</si>
  <si>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</si>
  <si>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</si>
  <si>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</si>
  <si>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</si>
  <si>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</si>
  <si>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</si>
  <si>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</si>
  <si>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</si>
  <si>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</si>
  <si>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</si>
  <si>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</si>
  <si>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</si>
  <si>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</si>
  <si>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</si>
  <si>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</si>
  <si>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</si>
  <si>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</si>
  <si>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</si>
  <si>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</si>
  <si>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</si>
  <si>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</si>
  <si>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</si>
  <si>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</si>
  <si>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</si>
  <si>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</si>
  <si>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</si>
  <si>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</si>
  <si>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</si>
  <si>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</si>
  <si>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</si>
  <si>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</si>
  <si>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</si>
  <si>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</si>
  <si>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</si>
  <si>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</si>
  <si>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</si>
  <si>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</si>
  <si>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</si>
  <si>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</si>
  <si>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</si>
  <si>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</si>
  <si>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</si>
  <si>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</si>
  <si>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</si>
  <si>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</si>
  <si>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</si>
  <si>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</si>
  <si>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</si>
  <si>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</si>
  <si>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</si>
  <si>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</si>
  <si>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</si>
  <si>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</si>
  <si>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</si>
  <si>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</si>
  <si>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</si>
  <si>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</si>
  <si>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</si>
  <si>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</si>
  <si>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</si>
  <si>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</si>
  <si>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</si>
  <si>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</si>
  <si>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</si>
  <si>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</si>
  <si>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</si>
  <si>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</si>
  <si>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</si>
  <si>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</si>
  <si>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</si>
  <si>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</si>
  <si>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</si>
  <si>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</si>
  <si>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</si>
  <si>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</si>
  <si>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</si>
  <si>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</si>
  <si>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</si>
  <si>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</si>
  <si>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</si>
  <si>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</si>
  <si>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</si>
  <si>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</si>
  <si>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</si>
  <si>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</si>
  <si>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</si>
  <si>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</si>
  <si>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</si>
  <si>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</si>
  <si>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</si>
  <si>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</si>
  <si>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</si>
  <si>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</si>
  <si>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</si>
  <si>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</si>
  <si>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</si>
  <si>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</si>
  <si>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</si>
  <si>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</si>
  <si>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</si>
  <si>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</si>
  <si>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</si>
  <si>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</si>
  <si>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</si>
  <si>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</si>
  <si>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</si>
  <si>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</si>
  <si>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</si>
  <si>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</si>
  <si>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</si>
  <si>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</si>
  <si>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</si>
  <si>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</si>
  <si>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</si>
  <si>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</si>
  <si>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</si>
  <si>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</si>
  <si>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</si>
  <si>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</si>
  <si>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</si>
  <si>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</si>
  <si>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</si>
  <si>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</si>
  <si>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</si>
  <si>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</si>
  <si>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</si>
  <si>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</si>
  <si>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</si>
  <si>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</si>
  <si>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</si>
  <si>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</si>
  <si>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</si>
  <si>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</si>
  <si>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</si>
  <si>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</si>
  <si>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</si>
  <si>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</si>
  <si>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</si>
  <si>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</si>
  <si>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</si>
  <si>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</si>
  <si>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</si>
  <si>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</si>
  <si>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</si>
  <si>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</si>
  <si>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</si>
  <si>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</si>
  <si>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</si>
  <si>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</si>
  <si>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</si>
  <si>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</si>
  <si>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</si>
  <si>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</si>
  <si>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</si>
  <si>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</si>
  <si>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</si>
  <si>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</si>
  <si>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</si>
  <si>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</si>
  <si>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</si>
  <si>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</si>
  <si>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</si>
  <si>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</si>
  <si>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</si>
  <si>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</si>
  <si>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</si>
  <si>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</si>
  <si>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</si>
  <si>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</si>
  <si>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</si>
  <si>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</si>
  <si>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</si>
  <si>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</si>
  <si>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</si>
  <si>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</si>
  <si>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</si>
  <si>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</si>
  <si>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</si>
  <si>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</si>
  <si>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</si>
  <si>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</si>
  <si>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</si>
  <si>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</si>
  <si>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</si>
  <si>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</si>
  <si>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</si>
  <si>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</si>
  <si>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</si>
  <si>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</si>
  <si>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</si>
  <si>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</si>
  <si>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</si>
  <si>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</si>
  <si>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</si>
  <si>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</si>
  <si>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</si>
  <si>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</si>
  <si>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</si>
  <si>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</si>
  <si>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</si>
  <si>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</si>
  <si>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</si>
  <si>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</si>
  <si>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</si>
  <si>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</si>
  <si>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</si>
  <si>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</si>
  <si>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</si>
  <si>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</si>
  <si>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</si>
  <si>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</si>
  <si>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</si>
  <si>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</si>
  <si>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</si>
  <si>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</si>
  <si>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</si>
  <si>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</si>
  <si>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</si>
  <si>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</si>
  <si>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</si>
  <si>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</si>
  <si>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</si>
  <si>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</si>
  <si>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</si>
  <si>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</si>
  <si>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</si>
  <si>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</si>
  <si>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</si>
  <si>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</si>
  <si>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</si>
  <si>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</si>
  <si>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</si>
  <si>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</si>
  <si>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</si>
  <si>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</si>
  <si>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</si>
  <si>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</si>
  <si>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</si>
  <si>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</si>
  <si>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</si>
  <si>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</si>
  <si>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</si>
  <si>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</si>
  <si>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</si>
  <si>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</si>
  <si>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</si>
  <si>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</si>
  <si>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</si>
  <si>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</si>
  <si>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</si>
  <si>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</si>
  <si>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</si>
  <si>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</si>
  <si>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</si>
  <si>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</si>
  <si>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</si>
  <si>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</si>
  <si>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</si>
  <si>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</si>
  <si>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</si>
  <si>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</si>
  <si>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</si>
  <si>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</si>
  <si>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</si>
  <si>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</si>
  <si>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</si>
  <si>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</si>
  <si>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</si>
  <si>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</si>
  <si>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</si>
  <si>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</si>
  <si>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</si>
  <si>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</si>
  <si>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</si>
  <si>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</si>
  <si>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</si>
  <si>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</si>
  <si>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</si>
  <si>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</si>
  <si>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</si>
  <si>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</si>
  <si>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</si>
  <si>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</si>
  <si>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</si>
  <si>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</si>
  <si>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</si>
  <si>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</si>
  <si>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</si>
  <si>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</si>
  <si>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</si>
  <si>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</si>
  <si>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</si>
  <si>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</si>
  <si>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</si>
  <si>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</si>
  <si>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</si>
  <si>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</si>
  <si>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</si>
  <si>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</si>
  <si>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</si>
  <si>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</si>
  <si>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</si>
  <si>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</si>
  <si>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</si>
  <si>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</si>
  <si>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</si>
  <si>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</si>
  <si>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</si>
  <si>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</si>
  <si>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</si>
  <si>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</si>
  <si>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</si>
  <si>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</si>
  <si>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</si>
  <si>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</si>
  <si>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</si>
  <si>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</si>
  <si>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</si>
  <si>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</si>
  <si>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</si>
  <si>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</si>
  <si>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</si>
  <si>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</si>
  <si>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</si>
  <si>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</si>
  <si>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</si>
  <si>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</si>
  <si>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</si>
  <si>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</si>
  <si>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</si>
  <si>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</si>
  <si>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</si>
  <si>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</si>
  <si>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</si>
  <si>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</si>
  <si>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</si>
  <si>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</si>
  <si>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</si>
  <si>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</si>
  <si>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</si>
  <si>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</si>
  <si>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</si>
  <si>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</si>
  <si>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</si>
  <si>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</si>
  <si>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</si>
  <si>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</si>
  <si>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</si>
  <si>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</si>
  <si>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</si>
  <si>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</si>
  <si>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</si>
  <si>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</si>
  <si>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</si>
  <si>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</si>
  <si>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</si>
  <si>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</si>
  <si>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</si>
  <si>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</si>
  <si>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</si>
  <si>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</si>
  <si>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</si>
  <si>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</si>
  <si>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</si>
  <si>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</si>
  <si>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</si>
  <si>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</si>
  <si>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</si>
  <si>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</si>
  <si>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</si>
  <si>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</si>
  <si>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</si>
  <si>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</si>
  <si>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</si>
  <si>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</si>
  <si>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</si>
  <si>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</si>
  <si>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</si>
  <si>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</si>
  <si>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</si>
  <si>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</si>
  <si>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</si>
  <si>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</si>
  <si>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</si>
  <si>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</si>
  <si>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</si>
  <si>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</si>
  <si>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</si>
  <si>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</si>
  <si>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</si>
  <si>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</si>
  <si>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</si>
  <si>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</si>
  <si>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</si>
  <si>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</si>
  <si>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</si>
  <si>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</si>
  <si>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</si>
  <si>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</si>
  <si>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</si>
  <si>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</si>
  <si>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</si>
  <si>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</si>
  <si>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</si>
  <si>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</si>
  <si>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</si>
  <si>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</si>
  <si>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</si>
  <si>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</si>
  <si>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</si>
  <si>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</si>
  <si>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</si>
  <si>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</si>
  <si>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</si>
  <si>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</si>
  <si>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</si>
  <si>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</si>
  <si>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</si>
  <si>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</si>
  <si>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</si>
  <si>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</si>
  <si>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</si>
  <si>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</si>
  <si>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</si>
  <si>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</si>
  <si>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</si>
  <si>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</si>
  <si>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</si>
  <si>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</si>
  <si>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</si>
  <si>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</si>
  <si>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</si>
  <si>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</si>
  <si>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</si>
  <si>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</si>
  <si>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</si>
  <si>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</si>
  <si>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</si>
  <si>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</si>
  <si>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</si>
  <si>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</si>
  <si>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</si>
  <si>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</si>
  <si>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</si>
  <si>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</si>
  <si>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</si>
  <si>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</si>
  <si>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</si>
  <si>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</si>
  <si>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</si>
  <si>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</si>
  <si>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</si>
  <si>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</si>
  <si>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</si>
  <si>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</si>
  <si>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</si>
  <si>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</si>
  <si>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</si>
  <si>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</si>
  <si>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</si>
  <si>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</si>
  <si>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</si>
  <si>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</si>
  <si>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</si>
  <si>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</si>
  <si>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</si>
  <si>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</si>
  <si>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</si>
  <si>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</si>
  <si>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</si>
  <si>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</si>
  <si>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</si>
  <si>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</si>
  <si>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</si>
  <si>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</si>
  <si>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</si>
  <si>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</si>
  <si>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</si>
  <si>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</si>
  <si>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</si>
  <si>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</si>
  <si>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</si>
  <si>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</si>
  <si>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</si>
  <si>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</si>
  <si>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</si>
  <si>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</si>
  <si>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</si>
  <si>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</si>
  <si>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</si>
  <si>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</si>
  <si>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</si>
  <si>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</si>
  <si>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</si>
  <si>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</si>
  <si>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</si>
  <si>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</si>
  <si>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</si>
  <si>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</si>
  <si>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</si>
  <si>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</si>
  <si>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</si>
  <si>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</si>
  <si>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</si>
  <si>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</si>
  <si>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</si>
  <si>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</si>
  <si>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</si>
  <si>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</si>
  <si>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</si>
  <si>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</si>
  <si>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</si>
  <si>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</si>
  <si>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</si>
  <si>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</si>
  <si>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</si>
  <si>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</si>
  <si>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</si>
  <si>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</si>
  <si>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</si>
  <si>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</si>
  <si>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</si>
  <si>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</si>
  <si>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</si>
  <si>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</si>
  <si>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</si>
  <si>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</si>
  <si>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</si>
  <si>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</si>
  <si>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</si>
  <si>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</si>
  <si>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</si>
  <si>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</si>
  <si>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</si>
  <si>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</si>
  <si>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</si>
  <si>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</si>
  <si>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</si>
  <si>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</si>
  <si>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</si>
  <si>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</si>
  <si>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</si>
  <si>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</si>
  <si>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</si>
  <si>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</si>
  <si>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</si>
  <si>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</si>
  <si>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</si>
  <si>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</si>
  <si>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</si>
  <si>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</si>
  <si>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</si>
  <si>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</si>
  <si>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</si>
  <si>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</si>
  <si>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</si>
  <si>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</si>
  <si>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</si>
  <si>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</si>
  <si>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</si>
  <si>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</si>
  <si>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</si>
  <si>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</si>
  <si>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</si>
  <si>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</si>
  <si>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</si>
  <si>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</si>
  <si>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</si>
  <si>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</si>
  <si>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</si>
  <si>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</si>
  <si>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</si>
  <si>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</si>
  <si>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</si>
  <si>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</si>
  <si>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</si>
  <si>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</si>
  <si>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</si>
  <si>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</si>
  <si>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</si>
  <si>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</si>
  <si>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</si>
  <si>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</si>
  <si>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</si>
  <si>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</si>
  <si>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</si>
  <si>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</si>
  <si>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</si>
  <si>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</si>
  <si>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</si>
  <si>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</si>
  <si>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</si>
  <si>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</si>
  <si>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</si>
  <si>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</si>
  <si>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</si>
  <si>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</si>
  <si>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</si>
  <si>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</si>
  <si>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</si>
  <si>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</si>
  <si>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</si>
  <si>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</si>
  <si>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</si>
  <si>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</si>
  <si>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</si>
  <si>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</si>
  <si>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</si>
  <si>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</si>
  <si>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</si>
  <si>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</si>
  <si>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</si>
  <si>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</si>
  <si>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</si>
  <si>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</si>
  <si>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</si>
  <si>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</si>
  <si>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</si>
  <si>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</si>
  <si>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</si>
  <si>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</si>
  <si>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</si>
  <si>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</si>
  <si>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</si>
  <si>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</si>
  <si>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</si>
  <si>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</si>
  <si>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</si>
  <si>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</si>
  <si>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</si>
  <si>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</si>
  <si>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</si>
  <si>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</si>
  <si>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</si>
  <si>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</si>
  <si>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</si>
  <si>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</si>
  <si>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</si>
  <si>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</si>
  <si>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</si>
  <si>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</si>
  <si>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</si>
  <si>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</si>
  <si>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</si>
  <si>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</si>
  <si>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</si>
  <si>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</si>
  <si>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</si>
  <si>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</si>
  <si>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</si>
  <si>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</si>
  <si>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</si>
  <si>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</si>
  <si>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</si>
  <si>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</si>
  <si>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</si>
  <si>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</si>
  <si>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</si>
  <si>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</si>
  <si>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</si>
  <si>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</si>
  <si>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</si>
  <si>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</si>
  <si>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</si>
  <si>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</si>
  <si>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</si>
  <si>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</si>
  <si>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</si>
  <si>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</si>
  <si>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</si>
  <si>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</si>
  <si>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</si>
  <si>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</si>
  <si>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</si>
  <si>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</si>
  <si>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</si>
  <si>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</si>
  <si>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</si>
  <si>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</si>
  <si>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</si>
  <si>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</si>
  <si>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</si>
  <si>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</si>
  <si>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</si>
  <si>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</si>
  <si>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</si>
  <si>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</si>
  <si>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</si>
  <si>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</si>
  <si>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</si>
  <si>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</si>
  <si>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</si>
  <si>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</si>
  <si>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</si>
  <si>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</si>
  <si>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</si>
  <si>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</si>
  <si>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</si>
  <si>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</si>
  <si>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</si>
  <si>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</si>
  <si>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</si>
  <si>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</si>
  <si>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</si>
  <si>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</si>
  <si>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</si>
  <si>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</si>
  <si>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</si>
  <si>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</si>
  <si>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</si>
  <si>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</si>
  <si>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</si>
  <si>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</si>
  <si>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 xml:space="preserve">Суммарный выпуск 
(человек)
</t>
  </si>
  <si>
    <t>Тимошенко Ольга Владимировна</t>
  </si>
  <si>
    <t>Старший мастер</t>
  </si>
  <si>
    <t>olka-15rus@yandex.ru</t>
  </si>
  <si>
    <t>7 905 488 24 96</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</si>
</sst>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57">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0" fontId="5" fillId="3" borderId="1" xfId="1" applyFont="1" applyFill="1" applyBorder="1" applyAlignment="1">
      <alignment vertical="top" wrapText="1"/>
    </xf>
    <xf numFmtId="0" fontId="3" fillId="0" borderId="0" xfId="1" applyFont="1" applyAlignment="1">
      <alignment horizontal="center" vertical="center"/>
    </xf>
    <xf numFmtId="0" fontId="5" fillId="0" borderId="1" xfId="1" applyFont="1" applyBorder="1" applyAlignment="1">
      <alignment horizontal="left" vertical="top" wrapText="1"/>
    </xf>
    <xf numFmtId="49" fontId="5" fillId="4" borderId="1" xfId="1" applyNumberFormat="1" applyFont="1" applyFill="1" applyBorder="1" applyAlignment="1">
      <alignment horizontal="center" vertical="top"/>
    </xf>
    <xf numFmtId="0" fontId="5" fillId="4" borderId="1" xfId="1" applyFont="1" applyFill="1" applyBorder="1" applyAlignment="1">
      <alignment horizontal="left" vertical="top" wrapText="1"/>
    </xf>
    <xf numFmtId="49" fontId="5" fillId="0" borderId="1" xfId="1" applyNumberFormat="1" applyFont="1" applyFill="1" applyBorder="1" applyAlignment="1">
      <alignment horizontal="center" vertical="top"/>
    </xf>
    <xf numFmtId="0" fontId="5" fillId="0" borderId="1" xfId="1" applyFont="1" applyFill="1" applyBorder="1" applyAlignment="1">
      <alignment vertical="top" wrapText="1"/>
    </xf>
    <xf numFmtId="0" fontId="5" fillId="0" borderId="1" xfId="1" applyFont="1" applyBorder="1" applyAlignment="1">
      <alignment horizontal="center" vertical="center" wrapText="1"/>
    </xf>
    <xf numFmtId="0" fontId="15" fillId="0" borderId="1" xfId="2" applyBorder="1" applyAlignment="1">
      <alignment horizont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4E~1/AppData/Local/Temp/95b25a3f-6724-11ec-52b7-005056a0fd14/&#1052;&#1056;_&#1092;&#1086;&#1088;&#1084;&#1072;_&#1080;&#1085;&#1074;&#1072;&#1083;&#1080;&#1076;&#1099;%20&#1080;%20&#1054;&#1042;&#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lka-15rus@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tabSelected="1" topLeftCell="D1" zoomScale="72" zoomScaleNormal="72" workbookViewId="0">
      <selection activeCell="Z9" sqref="Z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9">
        <f>MATCH("01",E9:E23,0)</f>
        <v>1</v>
      </c>
      <c r="AH1" s="23" t="s">
        <v>1337</v>
      </c>
    </row>
    <row r="2" spans="1:34" ht="20.25" x14ac:dyDescent="0.3">
      <c r="A2" s="9"/>
    </row>
    <row r="3" spans="1:34" ht="192.95" customHeight="1" x14ac:dyDescent="0.3">
      <c r="A3" s="52" t="s">
        <v>1348</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5" spans="1:34" s="3" customFormat="1" ht="42.75" customHeight="1" x14ac:dyDescent="0.25">
      <c r="A5" s="43" t="s">
        <v>1323</v>
      </c>
      <c r="B5" s="43" t="s">
        <v>1346</v>
      </c>
      <c r="C5" s="43" t="s">
        <v>1326</v>
      </c>
      <c r="D5" s="43" t="s">
        <v>1324</v>
      </c>
      <c r="E5" s="43" t="s">
        <v>8</v>
      </c>
      <c r="F5" s="43" t="s">
        <v>1325</v>
      </c>
      <c r="G5" s="55" t="s">
        <v>1353</v>
      </c>
      <c r="H5" s="46" t="s">
        <v>1340</v>
      </c>
      <c r="I5" s="47"/>
      <c r="J5" s="47"/>
      <c r="K5" s="47"/>
      <c r="L5" s="47"/>
      <c r="M5" s="47"/>
      <c r="N5" s="47"/>
      <c r="O5" s="47"/>
      <c r="P5" s="47"/>
      <c r="Q5" s="47"/>
      <c r="R5" s="47"/>
      <c r="S5" s="47"/>
      <c r="T5" s="47"/>
      <c r="U5" s="47"/>
      <c r="V5" s="47"/>
      <c r="W5" s="47"/>
      <c r="X5" s="47"/>
      <c r="Y5" s="47"/>
      <c r="Z5" s="47"/>
      <c r="AA5" s="47"/>
      <c r="AB5" s="47"/>
      <c r="AC5" s="47"/>
      <c r="AD5" s="47"/>
      <c r="AE5" s="47"/>
      <c r="AF5" s="48"/>
      <c r="AG5" s="53" t="s">
        <v>1336</v>
      </c>
      <c r="AH5" s="38" t="s">
        <v>1327</v>
      </c>
    </row>
    <row r="6" spans="1:34" s="3" customFormat="1" ht="51.75" customHeight="1" x14ac:dyDescent="0.25">
      <c r="A6" s="44"/>
      <c r="B6" s="44"/>
      <c r="C6" s="44"/>
      <c r="D6" s="44"/>
      <c r="E6" s="44"/>
      <c r="F6" s="44"/>
      <c r="G6" s="55"/>
      <c r="H6" s="40" t="s">
        <v>9</v>
      </c>
      <c r="I6" s="41"/>
      <c r="J6" s="41"/>
      <c r="K6" s="41"/>
      <c r="L6" s="41"/>
      <c r="M6" s="42"/>
      <c r="N6" s="49" t="s">
        <v>730</v>
      </c>
      <c r="O6" s="50"/>
      <c r="P6" s="51"/>
      <c r="Q6" s="49" t="s">
        <v>735</v>
      </c>
      <c r="R6" s="50"/>
      <c r="S6" s="50"/>
      <c r="T6" s="51"/>
      <c r="U6" s="40" t="s">
        <v>733</v>
      </c>
      <c r="V6" s="41"/>
      <c r="W6" s="41"/>
      <c r="X6" s="41"/>
      <c r="Y6" s="41"/>
      <c r="Z6" s="42"/>
      <c r="AA6" s="46" t="s">
        <v>1338</v>
      </c>
      <c r="AB6" s="47"/>
      <c r="AC6" s="47"/>
      <c r="AD6" s="47"/>
      <c r="AE6" s="47"/>
      <c r="AF6" s="47"/>
      <c r="AG6" s="54"/>
      <c r="AH6" s="38"/>
    </row>
    <row r="7" spans="1:34" s="4" customFormat="1" ht="255.75" customHeight="1" x14ac:dyDescent="0.25">
      <c r="A7" s="44"/>
      <c r="B7" s="44"/>
      <c r="C7" s="44"/>
      <c r="D7" s="45"/>
      <c r="E7" s="44"/>
      <c r="F7" s="44"/>
      <c r="G7" s="56"/>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54"/>
      <c r="AH7" s="38"/>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customHeight="1" x14ac:dyDescent="0.25">
      <c r="A9" s="25" t="s">
        <v>684</v>
      </c>
      <c r="B9" s="25" t="s">
        <v>680</v>
      </c>
      <c r="C9" s="25" t="s">
        <v>403</v>
      </c>
      <c r="D9" s="25" t="str">
        <f>VLOOKUP(C9,'Коды программ'!$A$2:$B$578,2,FALSE)</f>
        <v>Портной</v>
      </c>
      <c r="E9" s="26" t="s">
        <v>10</v>
      </c>
      <c r="F9" s="27" t="s">
        <v>721</v>
      </c>
      <c r="G9" s="7">
        <v>23</v>
      </c>
      <c r="H9" s="7">
        <v>7</v>
      </c>
      <c r="I9" s="7">
        <v>16</v>
      </c>
      <c r="J9" s="7">
        <v>16</v>
      </c>
      <c r="K9" s="7">
        <v>0</v>
      </c>
      <c r="L9" s="7">
        <v>0</v>
      </c>
      <c r="M9" s="7">
        <v>2</v>
      </c>
      <c r="N9" s="7">
        <v>0</v>
      </c>
      <c r="O9" s="7">
        <v>0</v>
      </c>
      <c r="P9" s="7">
        <v>3</v>
      </c>
      <c r="Q9" s="7">
        <v>9</v>
      </c>
      <c r="R9" s="7">
        <v>0</v>
      </c>
      <c r="S9" s="7">
        <v>0</v>
      </c>
      <c r="T9" s="7">
        <v>0</v>
      </c>
      <c r="U9" s="7">
        <v>0</v>
      </c>
      <c r="V9" s="7">
        <v>0</v>
      </c>
      <c r="W9" s="7">
        <v>0</v>
      </c>
      <c r="X9" s="7">
        <v>0</v>
      </c>
      <c r="Y9" s="7">
        <v>0</v>
      </c>
      <c r="Z9" s="7">
        <v>0</v>
      </c>
      <c r="AA9" s="7">
        <v>2</v>
      </c>
      <c r="AB9" s="7">
        <v>0</v>
      </c>
      <c r="AC9" s="7">
        <v>0</v>
      </c>
      <c r="AD9" s="7">
        <v>0</v>
      </c>
      <c r="AE9" s="7">
        <v>0</v>
      </c>
      <c r="AF9" s="7">
        <v>0</v>
      </c>
      <c r="AG9" s="7"/>
      <c r="AH9" s="24"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5" t="s">
        <v>684</v>
      </c>
      <c r="B10" s="25" t="s">
        <v>680</v>
      </c>
      <c r="C10" s="25" t="s">
        <v>403</v>
      </c>
      <c r="D10" s="25" t="str">
        <f>VLOOKUP(C10,'Коды программ'!$A$2:$B$578,2,FALSE)</f>
        <v>Портной</v>
      </c>
      <c r="E10" s="26" t="s">
        <v>11</v>
      </c>
      <c r="F10" s="28"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c r="AH10" s="24"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5" t="s">
        <v>684</v>
      </c>
      <c r="B11" s="25" t="s">
        <v>680</v>
      </c>
      <c r="C11" s="25" t="s">
        <v>403</v>
      </c>
      <c r="D11" s="25" t="str">
        <f>VLOOKUP(C11,'Коды программ'!$A$2:$B$578,2,FALSE)</f>
        <v>Портной</v>
      </c>
      <c r="E11" s="26" t="s">
        <v>12</v>
      </c>
      <c r="F11" s="28"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c r="AH11" s="24" t="str">
        <f t="shared" si="0"/>
        <v>проверка пройдена</v>
      </c>
    </row>
    <row r="12" spans="1:34" s="4" customFormat="1" ht="36.75" customHeight="1" x14ac:dyDescent="0.25">
      <c r="A12" s="25" t="s">
        <v>684</v>
      </c>
      <c r="B12" s="25" t="s">
        <v>680</v>
      </c>
      <c r="C12" s="25" t="s">
        <v>403</v>
      </c>
      <c r="D12" s="25" t="str">
        <f>VLOOKUP(C12,'Коды программ'!$A$2:$B$578,2,FALSE)</f>
        <v>Портной</v>
      </c>
      <c r="E12" s="26" t="s">
        <v>13</v>
      </c>
      <c r="F12" s="28" t="s">
        <v>15</v>
      </c>
      <c r="G12" s="7">
        <v>0</v>
      </c>
      <c r="H12" s="7"/>
      <c r="I12" s="7"/>
      <c r="J12" s="7"/>
      <c r="K12" s="7"/>
      <c r="L12" s="7"/>
      <c r="M12" s="7"/>
      <c r="N12" s="7"/>
      <c r="O12" s="7"/>
      <c r="P12" s="7"/>
      <c r="Q12" s="7"/>
      <c r="R12" s="7"/>
      <c r="S12" s="7"/>
      <c r="T12" s="7"/>
      <c r="U12" s="7"/>
      <c r="V12" s="7"/>
      <c r="W12" s="7"/>
      <c r="X12" s="7"/>
      <c r="Y12" s="7"/>
      <c r="Z12" s="7"/>
      <c r="AA12" s="7"/>
      <c r="AB12" s="7"/>
      <c r="AC12" s="7"/>
      <c r="AD12" s="7"/>
      <c r="AE12" s="7"/>
      <c r="AF12" s="7"/>
      <c r="AG12" s="7"/>
      <c r="AH12" s="24" t="str">
        <f t="shared" si="0"/>
        <v>проверка пройдена</v>
      </c>
    </row>
    <row r="13" spans="1:34" s="4" customFormat="1" ht="27" customHeight="1" x14ac:dyDescent="0.25">
      <c r="A13" s="25" t="s">
        <v>684</v>
      </c>
      <c r="B13" s="25" t="s">
        <v>680</v>
      </c>
      <c r="C13" s="25" t="s">
        <v>403</v>
      </c>
      <c r="D13" s="25" t="str">
        <f>VLOOKUP(C13,'Коды программ'!$A$2:$B$578,2,FALSE)</f>
        <v>Портной</v>
      </c>
      <c r="E13" s="26" t="s">
        <v>14</v>
      </c>
      <c r="F13" s="28" t="s">
        <v>18</v>
      </c>
      <c r="G13" s="7">
        <v>0</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24" t="str">
        <f t="shared" si="0"/>
        <v>проверка пройдена</v>
      </c>
    </row>
    <row r="14" spans="1:34" s="4" customFormat="1" ht="51.6" customHeight="1" x14ac:dyDescent="0.25">
      <c r="A14" s="25" t="s">
        <v>684</v>
      </c>
      <c r="B14" s="25" t="s">
        <v>680</v>
      </c>
      <c r="C14" s="25" t="s">
        <v>403</v>
      </c>
      <c r="D14" s="25" t="str">
        <f>VLOOKUP(C14,'[1]Коды программ'!$A$2:$B$578,2,FALSE)</f>
        <v>Портной</v>
      </c>
      <c r="E14" s="6" t="s">
        <v>692</v>
      </c>
      <c r="F14" s="30" t="s">
        <v>1347</v>
      </c>
      <c r="G14" s="7">
        <f>G10+G12</f>
        <v>0</v>
      </c>
      <c r="H14" s="7">
        <f t="shared" ref="H14:AG14" si="1">H10+H12</f>
        <v>0</v>
      </c>
      <c r="I14" s="7">
        <f t="shared" si="1"/>
        <v>0</v>
      </c>
      <c r="J14" s="7">
        <f t="shared" si="1"/>
        <v>0</v>
      </c>
      <c r="K14" s="7">
        <f t="shared" si="1"/>
        <v>0</v>
      </c>
      <c r="L14" s="7">
        <f t="shared" si="1"/>
        <v>0</v>
      </c>
      <c r="M14" s="7">
        <f t="shared" si="1"/>
        <v>0</v>
      </c>
      <c r="N14" s="7">
        <f t="shared" si="1"/>
        <v>0</v>
      </c>
      <c r="O14" s="7">
        <f t="shared" si="1"/>
        <v>0</v>
      </c>
      <c r="P14" s="7">
        <f t="shared" si="1"/>
        <v>0</v>
      </c>
      <c r="Q14" s="7">
        <f t="shared" si="1"/>
        <v>0</v>
      </c>
      <c r="R14" s="7">
        <f t="shared" si="1"/>
        <v>0</v>
      </c>
      <c r="S14" s="7">
        <f t="shared" si="1"/>
        <v>0</v>
      </c>
      <c r="T14" s="7">
        <f t="shared" si="1"/>
        <v>0</v>
      </c>
      <c r="U14" s="7">
        <f t="shared" si="1"/>
        <v>0</v>
      </c>
      <c r="V14" s="7">
        <f t="shared" si="1"/>
        <v>0</v>
      </c>
      <c r="W14" s="7">
        <f t="shared" si="1"/>
        <v>0</v>
      </c>
      <c r="X14" s="7">
        <f t="shared" si="1"/>
        <v>0</v>
      </c>
      <c r="Y14" s="7">
        <f t="shared" si="1"/>
        <v>0</v>
      </c>
      <c r="Z14" s="7">
        <f t="shared" si="1"/>
        <v>0</v>
      </c>
      <c r="AA14" s="7">
        <f t="shared" si="1"/>
        <v>0</v>
      </c>
      <c r="AB14" s="7">
        <f t="shared" si="1"/>
        <v>0</v>
      </c>
      <c r="AC14" s="7">
        <f t="shared" si="1"/>
        <v>0</v>
      </c>
      <c r="AD14" s="7">
        <f t="shared" si="1"/>
        <v>0</v>
      </c>
      <c r="AE14" s="7">
        <f t="shared" si="1"/>
        <v>0</v>
      </c>
      <c r="AF14" s="7">
        <f t="shared" si="1"/>
        <v>0</v>
      </c>
      <c r="AG14" s="7">
        <f t="shared" si="1"/>
        <v>0</v>
      </c>
      <c r="AH14" s="24"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87" customHeight="1" x14ac:dyDescent="0.3">
      <c r="A15" s="25" t="s">
        <v>684</v>
      </c>
      <c r="B15" s="25" t="s">
        <v>680</v>
      </c>
      <c r="C15" s="25" t="s">
        <v>403</v>
      </c>
      <c r="D15" s="25" t="str">
        <f>VLOOKUP(C15,'[1]Коды программ'!$A$2:$B$578,2,FALSE)</f>
        <v>Портной</v>
      </c>
      <c r="E15" s="6" t="s">
        <v>693</v>
      </c>
      <c r="F15" s="30" t="s">
        <v>1343</v>
      </c>
      <c r="G15" s="7">
        <v>0</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24"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47.25" x14ac:dyDescent="0.3">
      <c r="A16" s="25" t="s">
        <v>684</v>
      </c>
      <c r="B16" s="25" t="s">
        <v>680</v>
      </c>
      <c r="C16" s="25" t="s">
        <v>403</v>
      </c>
      <c r="D16" s="25" t="str">
        <f>VLOOKUP(C16,'[1]Коды программ'!$A$2:$B$578,2,FALSE)</f>
        <v>Портной</v>
      </c>
      <c r="E16" s="6" t="s">
        <v>694</v>
      </c>
      <c r="F16" s="30" t="s">
        <v>1341</v>
      </c>
      <c r="G16" s="7">
        <v>0</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24" t="str">
        <f t="shared" ref="AH16:AH23" si="2">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ht="47.25" x14ac:dyDescent="0.3">
      <c r="A17" s="25" t="s">
        <v>684</v>
      </c>
      <c r="B17" s="25" t="s">
        <v>680</v>
      </c>
      <c r="C17" s="25" t="s">
        <v>403</v>
      </c>
      <c r="D17" s="25" t="str">
        <f>VLOOKUP(C17,'[1]Коды программ'!$A$2:$B$578,2,FALSE)</f>
        <v>Портной</v>
      </c>
      <c r="E17" s="6" t="s">
        <v>695</v>
      </c>
      <c r="F17" s="30" t="s">
        <v>1342</v>
      </c>
      <c r="G17" s="7">
        <v>0</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24" t="str">
        <f t="shared" si="2"/>
        <v>проверка пройдена</v>
      </c>
    </row>
    <row r="18" spans="1:34" ht="47.25" x14ac:dyDescent="0.3">
      <c r="A18" s="25" t="s">
        <v>684</v>
      </c>
      <c r="B18" s="25" t="s">
        <v>680</v>
      </c>
      <c r="C18" s="25" t="s">
        <v>403</v>
      </c>
      <c r="D18" s="25" t="str">
        <f>VLOOKUP(C18,'[1]Коды программ'!$A$2:$B$578,2,FALSE)</f>
        <v>Портной</v>
      </c>
      <c r="E18" s="31" t="s">
        <v>696</v>
      </c>
      <c r="F18" s="32" t="s">
        <v>1349</v>
      </c>
      <c r="G18" s="7">
        <v>0</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35" t="str">
        <f t="shared" si="2"/>
        <v>проверка пройдена</v>
      </c>
    </row>
    <row r="19" spans="1:34" ht="45" customHeight="1" x14ac:dyDescent="0.3">
      <c r="A19" s="25" t="s">
        <v>684</v>
      </c>
      <c r="B19" s="25" t="s">
        <v>680</v>
      </c>
      <c r="C19" s="25" t="s">
        <v>403</v>
      </c>
      <c r="D19" s="25" t="str">
        <f>VLOOKUP(C19,'[1]Коды программ'!$A$2:$B$578,2,FALSE)</f>
        <v>Портной</v>
      </c>
      <c r="E19" s="31" t="s">
        <v>697</v>
      </c>
      <c r="F19" s="32" t="s">
        <v>1350</v>
      </c>
      <c r="G19" s="7">
        <v>0</v>
      </c>
      <c r="H19" s="7"/>
      <c r="I19" s="7"/>
      <c r="J19" s="7"/>
      <c r="K19" s="7"/>
      <c r="L19" s="7"/>
      <c r="M19" s="7"/>
      <c r="N19" s="7"/>
      <c r="O19" s="7"/>
      <c r="P19" s="7"/>
      <c r="Q19" s="7"/>
      <c r="R19" s="7"/>
      <c r="S19" s="7"/>
      <c r="T19" s="7"/>
      <c r="U19" s="7"/>
      <c r="V19" s="7"/>
      <c r="W19" s="7"/>
      <c r="X19" s="7"/>
      <c r="Y19" s="7"/>
      <c r="Z19" s="7"/>
      <c r="AA19" s="7"/>
      <c r="AB19" s="7"/>
      <c r="AC19" s="7"/>
      <c r="AD19" s="7"/>
      <c r="AE19" s="7"/>
      <c r="AF19" s="7"/>
      <c r="AG19" s="7"/>
      <c r="AH19" s="35"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47.25" x14ac:dyDescent="0.3">
      <c r="A20" s="25" t="s">
        <v>684</v>
      </c>
      <c r="B20" s="25" t="s">
        <v>680</v>
      </c>
      <c r="C20" s="25" t="s">
        <v>403</v>
      </c>
      <c r="D20" s="25" t="str">
        <f>VLOOKUP(C20,'[1]Коды программ'!$A$2:$B$578,2,FALSE)</f>
        <v>Портной</v>
      </c>
      <c r="E20" s="31" t="s">
        <v>698</v>
      </c>
      <c r="F20" s="32" t="s">
        <v>1351</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35" t="str">
        <f t="shared" si="2"/>
        <v>проверка пройдена</v>
      </c>
    </row>
    <row r="21" spans="1:34" ht="47.25" x14ac:dyDescent="0.3">
      <c r="A21" s="25" t="s">
        <v>684</v>
      </c>
      <c r="B21" s="25" t="s">
        <v>680</v>
      </c>
      <c r="C21" s="25" t="s">
        <v>403</v>
      </c>
      <c r="D21" s="25" t="str">
        <f>VLOOKUP(C21,'[1]Коды программ'!$A$2:$B$578,2,FALSE)</f>
        <v>Портной</v>
      </c>
      <c r="E21" s="31" t="s">
        <v>699</v>
      </c>
      <c r="F21" s="32" t="s">
        <v>1352</v>
      </c>
      <c r="G21" s="7">
        <v>0</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24" t="str">
        <f t="shared" si="2"/>
        <v>проверка пройдена</v>
      </c>
    </row>
    <row r="22" spans="1:34" ht="63" x14ac:dyDescent="0.3">
      <c r="A22" s="25" t="s">
        <v>684</v>
      </c>
      <c r="B22" s="25" t="s">
        <v>680</v>
      </c>
      <c r="C22" s="25" t="s">
        <v>403</v>
      </c>
      <c r="D22" s="25" t="str">
        <f>VLOOKUP(C22,'[1]Коды программ'!$A$2:$B$578,2,FALSE)</f>
        <v>Портной</v>
      </c>
      <c r="E22" s="33" t="s">
        <v>700</v>
      </c>
      <c r="F22" s="34" t="s">
        <v>1344</v>
      </c>
      <c r="G22" s="7">
        <v>0</v>
      </c>
      <c r="H22" s="7"/>
      <c r="I22" s="7"/>
      <c r="J22" s="7"/>
      <c r="K22" s="7"/>
      <c r="L22" s="7"/>
      <c r="M22" s="7"/>
      <c r="N22" s="7"/>
      <c r="O22" s="7"/>
      <c r="P22" s="7"/>
      <c r="Q22" s="7"/>
      <c r="R22" s="7"/>
      <c r="S22" s="7"/>
      <c r="T22" s="7"/>
      <c r="U22" s="7"/>
      <c r="V22" s="7"/>
      <c r="W22" s="7"/>
      <c r="X22" s="7"/>
      <c r="Y22" s="7"/>
      <c r="Z22" s="7"/>
      <c r="AA22" s="7"/>
      <c r="AB22" s="7"/>
      <c r="AC22" s="7"/>
      <c r="AD22" s="7"/>
      <c r="AE22" s="7"/>
      <c r="AF22" s="7"/>
      <c r="AG22" s="7"/>
      <c r="AH22" s="24" t="str">
        <f t="shared" si="2"/>
        <v>проверка пройдена</v>
      </c>
    </row>
    <row r="23" spans="1:34" ht="78.75" x14ac:dyDescent="0.3">
      <c r="A23" s="25" t="s">
        <v>684</v>
      </c>
      <c r="B23" s="25" t="s">
        <v>680</v>
      </c>
      <c r="C23" s="25" t="s">
        <v>403</v>
      </c>
      <c r="D23" s="25" t="str">
        <f>VLOOKUP(C23,'[1]Коды программ'!$A$2:$B$578,2,FALSE)</f>
        <v>Портной</v>
      </c>
      <c r="E23" s="33" t="s">
        <v>701</v>
      </c>
      <c r="F23" s="34" t="s">
        <v>1345</v>
      </c>
      <c r="G23" s="7">
        <v>0</v>
      </c>
      <c r="H23" s="7"/>
      <c r="I23" s="7"/>
      <c r="J23" s="7"/>
      <c r="K23" s="7"/>
      <c r="L23" s="7"/>
      <c r="M23" s="7"/>
      <c r="N23" s="7"/>
      <c r="O23" s="7"/>
      <c r="P23" s="7"/>
      <c r="Q23" s="7"/>
      <c r="R23" s="7"/>
      <c r="S23" s="7"/>
      <c r="T23" s="7"/>
      <c r="U23" s="7"/>
      <c r="V23" s="7"/>
      <c r="W23" s="7"/>
      <c r="X23" s="7"/>
      <c r="Y23" s="7"/>
      <c r="Z23" s="7"/>
      <c r="AA23" s="7"/>
      <c r="AB23" s="7"/>
      <c r="AC23" s="7"/>
      <c r="AD23" s="7"/>
      <c r="AE23" s="7"/>
      <c r="AF23" s="7"/>
      <c r="AG23" s="7"/>
      <c r="AH23" s="24" t="str">
        <f t="shared" si="2"/>
        <v>проверка пройдена</v>
      </c>
    </row>
    <row r="26" spans="1:34" ht="64.5" customHeight="1" x14ac:dyDescent="0.3">
      <c r="A26" s="39" t="s">
        <v>725</v>
      </c>
      <c r="B26" s="39"/>
      <c r="C26" s="39"/>
      <c r="D26" s="39"/>
      <c r="E26" s="39"/>
      <c r="F26" s="39"/>
      <c r="G26" s="22"/>
      <c r="H26" s="22"/>
      <c r="I26" s="22"/>
      <c r="J26" s="22"/>
      <c r="K26" s="22"/>
      <c r="L26" s="22"/>
      <c r="M26" s="22"/>
      <c r="N26" s="22"/>
      <c r="O26" s="22"/>
      <c r="P26" s="22"/>
      <c r="Q26" s="22"/>
      <c r="R26" s="22"/>
      <c r="S26" s="22"/>
      <c r="T26" s="22"/>
      <c r="U26" s="22"/>
      <c r="V26" s="22"/>
      <c r="W26" s="12"/>
      <c r="X26" s="12"/>
      <c r="Y26" s="12"/>
      <c r="Z26" s="12"/>
      <c r="AA26" s="12"/>
      <c r="AB26" s="12"/>
      <c r="AC26" s="12"/>
      <c r="AD26" s="12"/>
      <c r="AE26" s="12"/>
      <c r="AF26" s="12"/>
      <c r="AG26" s="5"/>
    </row>
    <row r="28" spans="1:34" ht="114" customHeight="1" x14ac:dyDescent="0.3">
      <c r="A28" s="37" t="s">
        <v>1329</v>
      </c>
      <c r="B28" s="37"/>
      <c r="C28" s="37"/>
      <c r="D28" s="37"/>
    </row>
    <row r="29" spans="1:34" ht="40.5" x14ac:dyDescent="0.3">
      <c r="A29" s="20" t="s">
        <v>1319</v>
      </c>
      <c r="B29" s="20" t="s">
        <v>1320</v>
      </c>
      <c r="C29" s="20" t="s">
        <v>1321</v>
      </c>
      <c r="D29" s="20" t="s">
        <v>1322</v>
      </c>
      <c r="K29" s="13"/>
    </row>
    <row r="30" spans="1:34" ht="36" customHeight="1" x14ac:dyDescent="0.3">
      <c r="A30" s="21" t="s">
        <v>1354</v>
      </c>
      <c r="B30" s="21" t="s">
        <v>1355</v>
      </c>
      <c r="C30" s="36" t="s">
        <v>1356</v>
      </c>
      <c r="D30" s="21" t="s">
        <v>1357</v>
      </c>
    </row>
  </sheetData>
  <mergeCells count="18">
    <mergeCell ref="A3:AG3"/>
    <mergeCell ref="AG5:AG7"/>
    <mergeCell ref="A5:A7"/>
    <mergeCell ref="B5:B7"/>
    <mergeCell ref="F5:F7"/>
    <mergeCell ref="E5:E7"/>
    <mergeCell ref="G5:G7"/>
    <mergeCell ref="C5:C7"/>
    <mergeCell ref="AA6:AF6"/>
    <mergeCell ref="N6:P6"/>
    <mergeCell ref="U6:Z6"/>
    <mergeCell ref="A28:D28"/>
    <mergeCell ref="AH5:AH7"/>
    <mergeCell ref="A26:F26"/>
    <mergeCell ref="H6:M6"/>
    <mergeCell ref="D5:D7"/>
    <mergeCell ref="H5:AF5"/>
    <mergeCell ref="Q6:T6"/>
  </mergeCells>
  <phoneticPr fontId="14" type="noConversion"/>
  <hyperlinks>
    <hyperlink ref="C30" r:id="rId1"/>
  </hyperlinks>
  <pageMargins left="0.23622047244094491" right="0.23622047244094491" top="0.74803149606299213" bottom="0.74803149606299213" header="0.31496062992125984" footer="0.31496062992125984"/>
  <pageSetup paperSize="9" scale="19"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C9:C25</xm:sqref>
        </x14:dataValidation>
        <x14:dataValidation type="list" allowBlank="1" showInputMessage="1" showErrorMessage="1">
          <x14:formula1>
            <xm:f>'Коды программ'!$G$2:$G$86</xm:f>
          </x14:formula1>
          <xm:sqref>B9:B25</xm:sqref>
        </x14:dataValidation>
        <x14:dataValidation type="list" allowBlank="1" showInputMessage="1" showErrorMessage="1">
          <x14:formula1>
            <xm:f>'Коды программ'!$K$2:$K$9</xm:f>
          </x14:formula1>
          <xm:sqref>A9:A25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2022-09-15T10:26:59Z</dcterms:modified>
</cp:coreProperties>
</file>